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d.docs.live.net/c3090d0db16957af/Radna površina/HBS 2022/SKUPŠTINA/Skupština 28.03.2022/"/>
    </mc:Choice>
  </mc:AlternateContent>
  <xr:revisionPtr revIDLastSave="12" documentId="8_{83B89EA1-5423-4222-B4B8-3A97537DB854}" xr6:coauthVersionLast="47" xr6:coauthVersionMax="47" xr10:uidLastSave="{10212077-A346-4683-AE0C-5BC490751AE4}"/>
  <bookViews>
    <workbookView xWindow="-108" yWindow="-108" windowWidth="23256" windowHeight="12576" activeTab="2" xr2:uid="{00000000-000D-0000-FFFF-FFFF00000000}"/>
  </bookViews>
  <sheets>
    <sheet name="Plan prihoda i rashoda" sheetId="1" r:id="rId1"/>
    <sheet name="Plan zaduživanja i otplata" sheetId="2" r:id="rId2"/>
    <sheet name="Obrazloženje financijskog plan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4" i="1" l="1"/>
  <c r="D26" i="1" s="1"/>
  <c r="D56" i="3" l="1"/>
  <c r="E56" i="3"/>
  <c r="E81" i="3"/>
  <c r="D66" i="3"/>
  <c r="D12" i="1" l="1"/>
  <c r="D14" i="1" s="1"/>
  <c r="D16" i="1" s="1"/>
</calcChain>
</file>

<file path=xl/sharedStrings.xml><?xml version="1.0" encoding="utf-8"?>
<sst xmlns="http://schemas.openxmlformats.org/spreadsheetml/2006/main" count="150" uniqueCount="147">
  <si>
    <t>Račun</t>
  </si>
  <si>
    <t>Naziv</t>
  </si>
  <si>
    <t>Svota</t>
  </si>
  <si>
    <t>Prihodi</t>
  </si>
  <si>
    <t>Prihodi od prodaje roba i pružanja usluga</t>
  </si>
  <si>
    <t>Prihodi od članarina i članskih doprinosa</t>
  </si>
  <si>
    <t>Prihodi po posebnim propisima</t>
  </si>
  <si>
    <t>Prihodi od imovine</t>
  </si>
  <si>
    <t>Prihodi od donacija</t>
  </si>
  <si>
    <t>Ostali prihodi</t>
  </si>
  <si>
    <t>Prihodi od povezanih neprofitnih organizacija</t>
  </si>
  <si>
    <t>Ukupno prihodi</t>
  </si>
  <si>
    <t>Ukupno za pokriće</t>
  </si>
  <si>
    <t>Rashodi</t>
  </si>
  <si>
    <t>Rashodi za radnike</t>
  </si>
  <si>
    <t>Materijalni rashodi</t>
  </si>
  <si>
    <t>Rashodi amortizacije</t>
  </si>
  <si>
    <t>Financijski rashodi</t>
  </si>
  <si>
    <t>Donacije</t>
  </si>
  <si>
    <t>Ukupno rashodi</t>
  </si>
  <si>
    <t>Preneseni manjak prihoda za pokriće</t>
  </si>
  <si>
    <t>Planirani višak prihoda na dan 31.12.2021</t>
  </si>
  <si>
    <t>Preneseni višak prihoda za korištenje u 2022.</t>
  </si>
  <si>
    <t>Preneseni manjak prihoda za pokriće u 2022.</t>
  </si>
  <si>
    <t>Plan prihoda i rashoda</t>
  </si>
  <si>
    <t>Plan zaduživanja i otplata</t>
  </si>
  <si>
    <t>Valuta kredita</t>
  </si>
  <si>
    <t>Traženi iznos kredita</t>
  </si>
  <si>
    <t>Rok otplate (godine)</t>
  </si>
  <si>
    <t>Troškovi naknade za obradu kredita</t>
  </si>
  <si>
    <t>Kamatna stopa</t>
  </si>
  <si>
    <t>Mjesečni anuitet</t>
  </si>
  <si>
    <t>Kamata za razdoblje otplate kredita</t>
  </si>
  <si>
    <t>Ukupna svota kredita za plaćanje</t>
  </si>
  <si>
    <t>Obrazloženje financijskog plana sastoji se od:</t>
  </si>
  <si>
    <t>1.obrazloženja skupina prihoda i rashoda</t>
  </si>
  <si>
    <t>2. obrazloženja programa, aktivnosti i projekata koji se planiraju provoditi u godini</t>
  </si>
  <si>
    <t>Obrazloženje prihoda i rashoda</t>
  </si>
  <si>
    <t>Korišteni preneseni višak prihoda</t>
  </si>
  <si>
    <t>Hrvatski badmintonski savez planira prihode od članarina i članskih doprinosa u iznosu od 29.000,00kn.</t>
  </si>
  <si>
    <t>Hrvatski badmintonski savez planira prihode od donacija u iznosu od 30.000,00kn.</t>
  </si>
  <si>
    <t>Ostali prihodi saveza planiraju se u iznosu od 52.713,85kn.</t>
  </si>
  <si>
    <t>Ukupna amortizacija očekuje se u iznosu od 2.000,00kn.</t>
  </si>
  <si>
    <t>Obrazloženje programa, aktivnosti i projekata</t>
  </si>
  <si>
    <t>Neprofitna organizacija Hrvatski badmintonski savez tijekom 2022.godine neće se dugoročno ni kratkoročno zaduživati te neće imati izdatke po osnovi otplata zaduženja. Hrvatski badmintonski savez tijekom 2022.godine neće odobravati zajmove ni ostvariti primitke s osnove naplate danih zajmova.</t>
  </si>
  <si>
    <t>Hrvatski badmintonski savez planira prodati brošure u vrijednosti od 2.000,00kn.</t>
  </si>
  <si>
    <t>FINANCIJSKI PLAN SAVEZA ZA 2022.</t>
  </si>
  <si>
    <t>PRIHODI</t>
  </si>
  <si>
    <t>RASHODI</t>
  </si>
  <si>
    <t>PRORAČUN HOO-a ( redovni program)</t>
  </si>
  <si>
    <t>Europsko prvenstvo - seniori</t>
  </si>
  <si>
    <t>Finska (IV)</t>
  </si>
  <si>
    <t>Europsko prvenstvo ekipa - seniori</t>
  </si>
  <si>
    <t>Finska (II)</t>
  </si>
  <si>
    <t>pripreme (II)</t>
  </si>
  <si>
    <t xml:space="preserve">Europski kup - seniori </t>
  </si>
  <si>
    <t>Švedska (I)</t>
  </si>
  <si>
    <t>Austrija (V)</t>
  </si>
  <si>
    <t>Italija (XII)</t>
  </si>
  <si>
    <t>Slovenija (V)</t>
  </si>
  <si>
    <t>Hrvatska (IV)</t>
  </si>
  <si>
    <t>Mađarska (X-XI)</t>
  </si>
  <si>
    <t>Europsko prvenstvo - juniori</t>
  </si>
  <si>
    <t>Srbija (IX-X)</t>
  </si>
  <si>
    <t>pripreme (VIII-IX)</t>
  </si>
  <si>
    <t>Europski kup - juniori</t>
  </si>
  <si>
    <t>Mađarska (II)</t>
  </si>
  <si>
    <t>Slovenija (IX)</t>
  </si>
  <si>
    <t>Slovačka (XI)</t>
  </si>
  <si>
    <t>Češka (IX)</t>
  </si>
  <si>
    <t>Hrvatska (IV) -Valamar Junior Int.</t>
  </si>
  <si>
    <t>Europski kup - mlađi juniori</t>
  </si>
  <si>
    <t>Hrvatska (IX) - Zagreb U17 Open</t>
  </si>
  <si>
    <t>Hrvatska (X) - Opatija U17</t>
  </si>
  <si>
    <t>Europsko prvenstvo - kadeti</t>
  </si>
  <si>
    <t>pripreme (I-II)</t>
  </si>
  <si>
    <t>Nacionalna prvenstva</t>
  </si>
  <si>
    <t>Prvenstvo Hrvatske (II)</t>
  </si>
  <si>
    <t>Članarina svjetskoj federaciji</t>
  </si>
  <si>
    <t>BWF</t>
  </si>
  <si>
    <t>Članarina europskoj federaciji</t>
  </si>
  <si>
    <t>BEC</t>
  </si>
  <si>
    <t>Sjednica BWF-a</t>
  </si>
  <si>
    <t>Tajland (V)</t>
  </si>
  <si>
    <t>Sjednica BE-e</t>
  </si>
  <si>
    <t>Malta (IV)</t>
  </si>
  <si>
    <t>Materijalni troškovi</t>
  </si>
  <si>
    <t>Naknade za administrativne troškove (plaća)</t>
  </si>
  <si>
    <t xml:space="preserve">M. Capuder, glavna tajnica </t>
  </si>
  <si>
    <t>Naknade za administrativne troškove ( paušal)</t>
  </si>
  <si>
    <t>Ukupno HOO</t>
  </si>
  <si>
    <t>VLASTITI PRIHODI</t>
  </si>
  <si>
    <t>članarine, kotizacije, ostalo</t>
  </si>
  <si>
    <t>godišnja članarina</t>
  </si>
  <si>
    <t>licence igrača</t>
  </si>
  <si>
    <t xml:space="preserve">10% turnira </t>
  </si>
  <si>
    <t>prihod od brošura Saveza</t>
  </si>
  <si>
    <t>Nacionalni centar</t>
  </si>
  <si>
    <t>sponzori i donacije</t>
  </si>
  <si>
    <t xml:space="preserve">BWF projekt </t>
  </si>
  <si>
    <t>Ukupno vlastiti prihodi</t>
  </si>
  <si>
    <t>honorar ravnatelja natjecanja</t>
  </si>
  <si>
    <t>troškovi sjednica UO-a i Skupštine</t>
  </si>
  <si>
    <t>sudačka služba</t>
  </si>
  <si>
    <t>web hosting</t>
  </si>
  <si>
    <t>vođenje društvenih mreža i objavljivanje</t>
  </si>
  <si>
    <t xml:space="preserve"> vijesti vezanih za rezultate natjecanja</t>
  </si>
  <si>
    <t>Potrebe Nacionalnog centra ( 35)kn od svake licence)</t>
  </si>
  <si>
    <t>režijski troškovi</t>
  </si>
  <si>
    <t>tečajevi za suce i voditelje natjecanja</t>
  </si>
  <si>
    <t>čišćenje</t>
  </si>
  <si>
    <t>COMEBA</t>
  </si>
  <si>
    <t xml:space="preserve">reprezentacija </t>
  </si>
  <si>
    <t>ostali nespomenuti rashodi</t>
  </si>
  <si>
    <t>ukupno vlastiti rashodi</t>
  </si>
  <si>
    <t>Badminton Europe</t>
  </si>
  <si>
    <t>Shuttle Time</t>
  </si>
  <si>
    <t>UKUPNO:</t>
  </si>
  <si>
    <t>HOO + vlastiti prihodi + Shuttle Time</t>
  </si>
  <si>
    <t xml:space="preserve">Razrada Svjetskog i Europskog kupa   </t>
  </si>
  <si>
    <t>Ukupno   ___91,650.00______kn             - seniori:</t>
  </si>
  <si>
    <t>Ukupno  __70,500.00__ kn                     -  juniori :</t>
  </si>
  <si>
    <t>Ukupno ___34,500.0__ kn                   - ml. juniori:</t>
  </si>
  <si>
    <t>Ukupno kupovi (sen., jun., mlađ. jun.)= 196,650.00</t>
  </si>
  <si>
    <t>Korištenje poslovnog prostora</t>
  </si>
  <si>
    <t>Trener za razvoj sporta</t>
  </si>
  <si>
    <t>Procjenjuje se da će na ostale materijalne rashode otići 618.515,72 kn.</t>
  </si>
  <si>
    <t>Hrvatski badmintonski savez u 2022.godini će na ukupne troškove plaća radnika izdvojiti 128.472,00kn.</t>
  </si>
  <si>
    <t>Prihodi od povezanih neprofitnih organizacija (HOO) planiraju se u iznosu od 648.595,72kn.</t>
  </si>
  <si>
    <t xml:space="preserve">Luka Ban 60.000,00 kn </t>
  </si>
  <si>
    <t>Filip Špoljarec 31.650,00 kn</t>
  </si>
  <si>
    <t>potrebe EP i regionalnog kampa</t>
  </si>
  <si>
    <t xml:space="preserve">Luna Šaban  </t>
  </si>
  <si>
    <t xml:space="preserve">Iva Sulić  </t>
  </si>
  <si>
    <t xml:space="preserve">Ivor Zekan  </t>
  </si>
  <si>
    <t>Stella Balenović</t>
  </si>
  <si>
    <t xml:space="preserve">Jelena Buchberger </t>
  </si>
  <si>
    <t xml:space="preserve">Roko Pipunić  </t>
  </si>
  <si>
    <t xml:space="preserve">Nika Matovina  </t>
  </si>
  <si>
    <t xml:space="preserve">Marko Janičić  </t>
  </si>
  <si>
    <t>Roko Pipunić</t>
  </si>
  <si>
    <t>Jelena Buchberger</t>
  </si>
  <si>
    <t>Ana Pranić</t>
  </si>
  <si>
    <t>Lučia Galjer I Patrik Karamatić</t>
  </si>
  <si>
    <t>*</t>
  </si>
  <si>
    <t>* 24.328,41 kn prenamjena za turnir u Ugandi</t>
  </si>
  <si>
    <t>( 13.171,59 kn potrebe EP i regionalnog kampa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</si>
</sst>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12"/>
      <color theme="1"/>
      <name val="Calibri"/>
      <family val="2"/>
      <charset val="238"/>
      <scheme val="minor"/>
    </font>
    <font>
      <b/>
      <sz val="18"/>
      <color theme="1"/>
      <name val="Calibri"/>
      <family val="2"/>
      <charset val="238"/>
      <scheme val="minor"/>
    </font>
    <font>
      <b/>
      <sz val="14"/>
      <color theme="1"/>
      <name val="Calibri"/>
      <family val="2"/>
      <charset val="238"/>
      <scheme val="minor"/>
    </font>
    <font>
      <b/>
      <sz val="11"/>
      <color theme="1"/>
      <name val="Calibri"/>
      <family val="2"/>
      <scheme val="minor"/>
    </font>
    <font>
      <b/>
      <sz val="11"/>
      <name val="Calibri"/>
      <family val="2"/>
      <scheme val="minor"/>
    </font>
    <font>
      <sz val="11"/>
      <name val="Calibri"/>
      <family val="2"/>
      <scheme val="minor"/>
    </font>
    <font>
      <sz val="11"/>
      <color rgb="FFFF0000"/>
      <name val="Calibri"/>
      <family val="2"/>
      <scheme val="minor"/>
    </font>
    <font>
      <sz val="12"/>
      <name val="Calibri"/>
      <family val="2"/>
      <charset val="238"/>
      <scheme val="minor"/>
    </font>
    <font>
      <sz val="11"/>
      <name val="Calibri"/>
      <family val="2"/>
      <charset val="238"/>
      <scheme val="minor"/>
    </font>
    <font>
      <sz val="11"/>
      <color theme="3" tint="0.39997558519241921"/>
      <name val="Calibri"/>
      <family val="2"/>
      <charset val="238"/>
      <scheme val="minor"/>
    </font>
    <font>
      <sz val="11"/>
      <color theme="3" tint="0.3999755851924192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45">
    <xf numFmtId="0" fontId="0" fillId="0" borderId="0" xfId="0"/>
    <xf numFmtId="2" fontId="0" fillId="0" borderId="0" xfId="0" applyNumberFormat="1"/>
    <xf numFmtId="0" fontId="0" fillId="0" borderId="1" xfId="0" applyBorder="1"/>
    <xf numFmtId="2" fontId="0" fillId="0" borderId="1" xfId="0" applyNumberFormat="1" applyBorder="1"/>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1" fillId="0" borderId="0" xfId="0" applyFont="1"/>
    <xf numFmtId="2" fontId="1" fillId="0" borderId="0" xfId="0" applyNumberFormat="1" applyFont="1"/>
    <xf numFmtId="4" fontId="1" fillId="0" borderId="1" xfId="0" applyNumberFormat="1" applyFont="1" applyBorder="1"/>
    <xf numFmtId="0" fontId="3" fillId="0" borderId="0" xfId="0" applyFont="1"/>
    <xf numFmtId="0" fontId="0" fillId="0" borderId="2" xfId="0" applyBorder="1"/>
    <xf numFmtId="0" fontId="0" fillId="0" borderId="3" xfId="0" applyBorder="1"/>
    <xf numFmtId="0" fontId="0" fillId="0" borderId="3" xfId="0" applyBorder="1" applyAlignment="1">
      <alignment horizontal="center"/>
    </xf>
    <xf numFmtId="0" fontId="0" fillId="0" borderId="4" xfId="0" applyBorder="1" applyAlignment="1">
      <alignment horizontal="center"/>
    </xf>
    <xf numFmtId="0" fontId="4" fillId="0" borderId="1" xfId="0" applyFont="1" applyBorder="1"/>
    <xf numFmtId="4" fontId="0" fillId="0" borderId="0" xfId="0" applyNumberFormat="1"/>
    <xf numFmtId="0" fontId="4" fillId="0" borderId="2" xfId="0" applyFont="1" applyBorder="1"/>
    <xf numFmtId="4" fontId="4" fillId="0" borderId="3" xfId="0" applyNumberFormat="1" applyFont="1" applyBorder="1"/>
    <xf numFmtId="4" fontId="4" fillId="0" borderId="4" xfId="0" applyNumberFormat="1" applyFont="1" applyBorder="1"/>
    <xf numFmtId="0" fontId="0" fillId="2" borderId="0" xfId="0" applyFill="1"/>
    <xf numFmtId="0" fontId="5" fillId="0" borderId="2" xfId="0" applyFont="1" applyBorder="1"/>
    <xf numFmtId="4" fontId="5" fillId="0" borderId="4" xfId="0" applyNumberFormat="1" applyFont="1" applyBorder="1"/>
    <xf numFmtId="0" fontId="5" fillId="0" borderId="0" xfId="0" applyFont="1"/>
    <xf numFmtId="4" fontId="5" fillId="0" borderId="0" xfId="0" applyNumberFormat="1" applyFont="1"/>
    <xf numFmtId="4" fontId="5" fillId="0" borderId="0" xfId="0" applyNumberFormat="1" applyFont="1" applyAlignment="1">
      <alignment horizontal="right"/>
    </xf>
    <xf numFmtId="0" fontId="5" fillId="0" borderId="1" xfId="0" applyFont="1" applyBorder="1"/>
    <xf numFmtId="0" fontId="5" fillId="0" borderId="5" xfId="0" applyFont="1" applyBorder="1"/>
    <xf numFmtId="4" fontId="5" fillId="0" borderId="5" xfId="0" applyNumberFormat="1" applyFont="1" applyBorder="1"/>
    <xf numFmtId="4" fontId="4" fillId="0" borderId="0" xfId="0" applyNumberFormat="1" applyFont="1"/>
    <xf numFmtId="0" fontId="4" fillId="0" borderId="0" xfId="0" applyFont="1"/>
    <xf numFmtId="0" fontId="6" fillId="0" borderId="0" xfId="0" applyFont="1"/>
    <xf numFmtId="4" fontId="6" fillId="0" borderId="0" xfId="0" applyNumberFormat="1" applyFont="1"/>
    <xf numFmtId="0" fontId="7" fillId="0" borderId="0" xfId="0" applyFont="1"/>
    <xf numFmtId="4" fontId="8" fillId="0" borderId="1" xfId="0" applyNumberFormat="1" applyFont="1" applyBorder="1"/>
    <xf numFmtId="0" fontId="9" fillId="0" borderId="0" xfId="0" applyFont="1"/>
    <xf numFmtId="0" fontId="1" fillId="0" borderId="1" xfId="0" applyFont="1" applyBorder="1" applyAlignment="1"/>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xf numFmtId="0" fontId="2" fillId="0" borderId="0" xfId="0" applyFont="1" applyAlignment="1">
      <alignment horizontal="center"/>
    </xf>
    <xf numFmtId="0" fontId="0" fillId="0" borderId="0" xfId="0" applyAlignment="1">
      <alignment horizontal="left" vertical="top" wrapText="1"/>
    </xf>
    <xf numFmtId="0" fontId="10" fillId="0" borderId="0" xfId="0" applyFont="1"/>
    <xf numFmtId="4" fontId="10" fillId="0" borderId="0" xfId="0" applyNumberFormat="1" applyFont="1"/>
    <xf numFmtId="0" fontId="11" fillId="0" borderId="0" xfId="0" applyFont="1"/>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37"/>
  <sheetViews>
    <sheetView topLeftCell="A16" zoomScale="120" zoomScaleNormal="120" workbookViewId="0">
      <selection activeCell="D13" sqref="D13"/>
    </sheetView>
  </sheetViews>
  <sheetFormatPr defaultRowHeight="14.4" x14ac:dyDescent="0.3"/>
  <cols>
    <col min="3" max="3" width="50" customWidth="1"/>
    <col min="4" max="4" width="15.33203125" customWidth="1"/>
  </cols>
  <sheetData>
    <row r="3" spans="2:4" ht="23.4" x14ac:dyDescent="0.3">
      <c r="C3" s="4" t="s">
        <v>24</v>
      </c>
    </row>
    <row r="5" spans="2:4" ht="15.6" x14ac:dyDescent="0.3">
      <c r="B5" s="5" t="s">
        <v>0</v>
      </c>
      <c r="C5" s="5" t="s">
        <v>1</v>
      </c>
      <c r="D5" s="5" t="s">
        <v>2</v>
      </c>
    </row>
    <row r="6" spans="2:4" ht="15.6" x14ac:dyDescent="0.3">
      <c r="B6" s="37" t="s">
        <v>3</v>
      </c>
      <c r="C6" s="37"/>
      <c r="D6" s="37"/>
    </row>
    <row r="7" spans="2:4" ht="15.6" x14ac:dyDescent="0.3">
      <c r="B7" s="6">
        <v>31</v>
      </c>
      <c r="C7" s="6" t="s">
        <v>4</v>
      </c>
      <c r="D7" s="9">
        <v>2000</v>
      </c>
    </row>
    <row r="8" spans="2:4" ht="15.6" x14ac:dyDescent="0.3">
      <c r="B8" s="6">
        <v>32</v>
      </c>
      <c r="C8" s="6" t="s">
        <v>5</v>
      </c>
      <c r="D8" s="9">
        <v>29000</v>
      </c>
    </row>
    <row r="9" spans="2:4" ht="15.6" x14ac:dyDescent="0.3">
      <c r="B9" s="6">
        <v>33</v>
      </c>
      <c r="C9" s="6" t="s">
        <v>6</v>
      </c>
      <c r="D9" s="9"/>
    </row>
    <row r="10" spans="2:4" ht="15.6" x14ac:dyDescent="0.3">
      <c r="B10" s="6">
        <v>34</v>
      </c>
      <c r="C10" s="6" t="s">
        <v>7</v>
      </c>
      <c r="D10" s="9"/>
    </row>
    <row r="11" spans="2:4" ht="15.6" x14ac:dyDescent="0.3">
      <c r="B11" s="6">
        <v>35</v>
      </c>
      <c r="C11" s="6" t="s">
        <v>8</v>
      </c>
      <c r="D11" s="9">
        <v>30000</v>
      </c>
    </row>
    <row r="12" spans="2:4" ht="15.6" x14ac:dyDescent="0.3">
      <c r="B12" s="6">
        <v>36</v>
      </c>
      <c r="C12" s="6" t="s">
        <v>9</v>
      </c>
      <c r="D12" s="9">
        <f>9500+30000+13213.85</f>
        <v>52713.85</v>
      </c>
    </row>
    <row r="13" spans="2:4" ht="15.6" x14ac:dyDescent="0.3">
      <c r="B13" s="6">
        <v>37</v>
      </c>
      <c r="C13" s="6" t="s">
        <v>10</v>
      </c>
      <c r="D13" s="34">
        <v>648595.72</v>
      </c>
    </row>
    <row r="14" spans="2:4" ht="15.6" x14ac:dyDescent="0.3">
      <c r="B14" s="38" t="s">
        <v>11</v>
      </c>
      <c r="C14" s="38"/>
      <c r="D14" s="9">
        <f>SUM(D7:D13)</f>
        <v>762309.57</v>
      </c>
    </row>
    <row r="15" spans="2:4" ht="15.6" x14ac:dyDescent="0.3">
      <c r="B15" s="36" t="s">
        <v>38</v>
      </c>
      <c r="C15" s="36"/>
      <c r="D15" s="9"/>
    </row>
    <row r="16" spans="2:4" ht="15.6" x14ac:dyDescent="0.3">
      <c r="B16" s="36" t="s">
        <v>12</v>
      </c>
      <c r="C16" s="36"/>
      <c r="D16" s="9">
        <f>D14</f>
        <v>762309.57</v>
      </c>
    </row>
    <row r="17" spans="2:5" ht="15.6" x14ac:dyDescent="0.3">
      <c r="B17" s="7"/>
      <c r="C17" s="7"/>
      <c r="D17" s="8"/>
    </row>
    <row r="18" spans="2:5" ht="15.6" x14ac:dyDescent="0.3">
      <c r="B18" s="37" t="s">
        <v>13</v>
      </c>
      <c r="C18" s="37"/>
      <c r="D18" s="37"/>
    </row>
    <row r="19" spans="2:5" ht="15.6" x14ac:dyDescent="0.3">
      <c r="B19" s="6">
        <v>41</v>
      </c>
      <c r="C19" s="6" t="s">
        <v>14</v>
      </c>
      <c r="D19" s="9">
        <v>128472</v>
      </c>
    </row>
    <row r="20" spans="2:5" ht="15.6" x14ac:dyDescent="0.3">
      <c r="B20" s="6">
        <v>42</v>
      </c>
      <c r="C20" s="6" t="s">
        <v>15</v>
      </c>
      <c r="D20" s="9">
        <v>618515.72</v>
      </c>
      <c r="E20" s="33"/>
    </row>
    <row r="21" spans="2:5" ht="15.6" x14ac:dyDescent="0.3">
      <c r="B21" s="6">
        <v>43</v>
      </c>
      <c r="C21" s="6" t="s">
        <v>16</v>
      </c>
      <c r="D21" s="9">
        <v>2000</v>
      </c>
    </row>
    <row r="22" spans="2:5" ht="15.6" x14ac:dyDescent="0.3">
      <c r="B22" s="6">
        <v>44</v>
      </c>
      <c r="C22" s="6" t="s">
        <v>17</v>
      </c>
      <c r="D22" s="9"/>
    </row>
    <row r="23" spans="2:5" ht="15.6" x14ac:dyDescent="0.3">
      <c r="B23" s="6">
        <v>45</v>
      </c>
      <c r="C23" s="6" t="s">
        <v>18</v>
      </c>
      <c r="D23" s="9"/>
    </row>
    <row r="24" spans="2:5" ht="15.6" x14ac:dyDescent="0.3">
      <c r="B24" s="36" t="s">
        <v>19</v>
      </c>
      <c r="C24" s="36"/>
      <c r="D24" s="9">
        <f>SUM(D19:D23)</f>
        <v>748987.72</v>
      </c>
      <c r="E24" s="33"/>
    </row>
    <row r="25" spans="2:5" ht="15.6" x14ac:dyDescent="0.3">
      <c r="B25" s="36" t="s">
        <v>20</v>
      </c>
      <c r="C25" s="36"/>
      <c r="D25" s="9"/>
    </row>
    <row r="26" spans="2:5" ht="15.6" x14ac:dyDescent="0.3">
      <c r="B26" s="36" t="s">
        <v>12</v>
      </c>
      <c r="C26" s="36"/>
      <c r="D26" s="9">
        <f>D24</f>
        <v>748987.72</v>
      </c>
      <c r="E26" s="33"/>
    </row>
    <row r="27" spans="2:5" ht="15.6" x14ac:dyDescent="0.3">
      <c r="B27" s="39" t="s">
        <v>21</v>
      </c>
      <c r="C27" s="39"/>
      <c r="D27" s="9">
        <v>450</v>
      </c>
    </row>
    <row r="28" spans="2:5" ht="15.6" x14ac:dyDescent="0.3">
      <c r="B28" s="6"/>
      <c r="C28" s="6"/>
      <c r="D28" s="9"/>
    </row>
    <row r="29" spans="2:5" ht="15.6" x14ac:dyDescent="0.3">
      <c r="B29" s="39" t="s">
        <v>22</v>
      </c>
      <c r="C29" s="39"/>
      <c r="D29" s="9">
        <v>176581.56</v>
      </c>
    </row>
    <row r="30" spans="2:5" ht="15.6" x14ac:dyDescent="0.3">
      <c r="B30" s="39" t="s">
        <v>23</v>
      </c>
      <c r="C30" s="39"/>
      <c r="D30" s="9"/>
    </row>
    <row r="31" spans="2:5" x14ac:dyDescent="0.3">
      <c r="D31" s="1"/>
    </row>
    <row r="32" spans="2:5" x14ac:dyDescent="0.3">
      <c r="D32" s="1"/>
    </row>
    <row r="33" spans="4:4" x14ac:dyDescent="0.3">
      <c r="D33" s="1"/>
    </row>
    <row r="34" spans="4:4" x14ac:dyDescent="0.3">
      <c r="D34" s="1"/>
    </row>
    <row r="35" spans="4:4" x14ac:dyDescent="0.3">
      <c r="D35" s="1"/>
    </row>
    <row r="36" spans="4:4" x14ac:dyDescent="0.3">
      <c r="D36" s="1"/>
    </row>
    <row r="37" spans="4:4" x14ac:dyDescent="0.3">
      <c r="D37" s="1"/>
    </row>
  </sheetData>
  <mergeCells count="11">
    <mergeCell ref="B25:C25"/>
    <mergeCell ref="B26:C26"/>
    <mergeCell ref="B27:C27"/>
    <mergeCell ref="B29:C29"/>
    <mergeCell ref="B30:C30"/>
    <mergeCell ref="B24:C24"/>
    <mergeCell ref="B6:D6"/>
    <mergeCell ref="B14:C14"/>
    <mergeCell ref="B15:C15"/>
    <mergeCell ref="B16:C16"/>
    <mergeCell ref="B18:D1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D22"/>
  <sheetViews>
    <sheetView workbookViewId="0">
      <selection activeCell="B28" sqref="B28"/>
    </sheetView>
  </sheetViews>
  <sheetFormatPr defaultRowHeight="14.4" x14ac:dyDescent="0.3"/>
  <cols>
    <col min="2" max="2" width="42.5546875" customWidth="1"/>
    <col min="3" max="3" width="18.33203125" style="1" customWidth="1"/>
  </cols>
  <sheetData>
    <row r="4" spans="1:4" ht="23.4" x14ac:dyDescent="0.45">
      <c r="B4" s="40" t="s">
        <v>25</v>
      </c>
      <c r="C4" s="40"/>
    </row>
    <row r="6" spans="1:4" x14ac:dyDescent="0.3">
      <c r="B6" s="2" t="s">
        <v>26</v>
      </c>
      <c r="C6" s="3">
        <v>0</v>
      </c>
    </row>
    <row r="7" spans="1:4" x14ac:dyDescent="0.3">
      <c r="B7" s="2" t="s">
        <v>27</v>
      </c>
      <c r="C7" s="3">
        <v>0</v>
      </c>
    </row>
    <row r="8" spans="1:4" x14ac:dyDescent="0.3">
      <c r="B8" s="2" t="s">
        <v>28</v>
      </c>
      <c r="C8" s="3">
        <v>0</v>
      </c>
    </row>
    <row r="9" spans="1:4" x14ac:dyDescent="0.3">
      <c r="B9" s="2" t="s">
        <v>29</v>
      </c>
      <c r="C9" s="3">
        <v>0</v>
      </c>
    </row>
    <row r="10" spans="1:4" x14ac:dyDescent="0.3">
      <c r="B10" s="2" t="s">
        <v>30</v>
      </c>
      <c r="C10" s="3">
        <v>0</v>
      </c>
    </row>
    <row r="11" spans="1:4" x14ac:dyDescent="0.3">
      <c r="B11" s="2" t="s">
        <v>31</v>
      </c>
      <c r="C11" s="3">
        <v>0</v>
      </c>
    </row>
    <row r="12" spans="1:4" x14ac:dyDescent="0.3">
      <c r="B12" s="2" t="s">
        <v>32</v>
      </c>
      <c r="C12" s="3">
        <v>0</v>
      </c>
    </row>
    <row r="13" spans="1:4" x14ac:dyDescent="0.3">
      <c r="B13" s="2" t="s">
        <v>33</v>
      </c>
      <c r="C13" s="3">
        <v>0</v>
      </c>
    </row>
    <row r="16" spans="1:4" x14ac:dyDescent="0.3">
      <c r="A16" s="41" t="s">
        <v>44</v>
      </c>
      <c r="B16" s="41"/>
      <c r="C16" s="41"/>
      <c r="D16" s="41"/>
    </row>
    <row r="17" spans="1:4" x14ac:dyDescent="0.3">
      <c r="A17" s="41"/>
      <c r="B17" s="41"/>
      <c r="C17" s="41"/>
      <c r="D17" s="41"/>
    </row>
    <row r="18" spans="1:4" x14ac:dyDescent="0.3">
      <c r="A18" s="41"/>
      <c r="B18" s="41"/>
      <c r="C18" s="41"/>
      <c r="D18" s="41"/>
    </row>
    <row r="19" spans="1:4" x14ac:dyDescent="0.3">
      <c r="A19" s="41"/>
      <c r="B19" s="41"/>
      <c r="C19" s="41"/>
      <c r="D19" s="41"/>
    </row>
    <row r="20" spans="1:4" x14ac:dyDescent="0.3">
      <c r="A20" s="41"/>
      <c r="B20" s="41"/>
      <c r="C20" s="41"/>
      <c r="D20" s="41"/>
    </row>
    <row r="21" spans="1:4" x14ac:dyDescent="0.3">
      <c r="A21" s="41"/>
      <c r="B21" s="41"/>
      <c r="C21" s="41"/>
      <c r="D21" s="41"/>
    </row>
    <row r="22" spans="1:4" x14ac:dyDescent="0.3">
      <c r="A22" s="41"/>
      <c r="B22" s="41"/>
      <c r="C22" s="41"/>
      <c r="D22" s="41"/>
    </row>
  </sheetData>
  <mergeCells count="2">
    <mergeCell ref="B4:C4"/>
    <mergeCell ref="A16:D2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118"/>
  <sheetViews>
    <sheetView tabSelected="1" topLeftCell="A49" workbookViewId="0">
      <selection activeCell="G50" sqref="G50"/>
    </sheetView>
  </sheetViews>
  <sheetFormatPr defaultRowHeight="14.4" x14ac:dyDescent="0.3"/>
  <cols>
    <col min="2" max="2" width="34.88671875" customWidth="1"/>
    <col min="3" max="3" width="23.33203125" customWidth="1"/>
    <col min="4" max="4" width="16.5546875" customWidth="1"/>
    <col min="5" max="5" width="14.6640625" customWidth="1"/>
  </cols>
  <sheetData>
    <row r="2" spans="1:2" x14ac:dyDescent="0.3">
      <c r="B2" t="s">
        <v>34</v>
      </c>
    </row>
    <row r="3" spans="1:2" x14ac:dyDescent="0.3">
      <c r="B3" t="s">
        <v>35</v>
      </c>
    </row>
    <row r="4" spans="1:2" x14ac:dyDescent="0.3">
      <c r="B4" t="s">
        <v>36</v>
      </c>
    </row>
    <row r="7" spans="1:2" ht="18" x14ac:dyDescent="0.35">
      <c r="A7" s="10" t="s">
        <v>37</v>
      </c>
    </row>
    <row r="9" spans="1:2" x14ac:dyDescent="0.3">
      <c r="A9" t="s">
        <v>39</v>
      </c>
    </row>
    <row r="10" spans="1:2" x14ac:dyDescent="0.3">
      <c r="A10" t="s">
        <v>40</v>
      </c>
    </row>
    <row r="11" spans="1:2" x14ac:dyDescent="0.3">
      <c r="A11" t="s">
        <v>41</v>
      </c>
    </row>
    <row r="12" spans="1:2" x14ac:dyDescent="0.3">
      <c r="A12" s="35" t="s">
        <v>128</v>
      </c>
    </row>
    <row r="13" spans="1:2" x14ac:dyDescent="0.3">
      <c r="A13" t="s">
        <v>45</v>
      </c>
    </row>
    <row r="15" spans="1:2" x14ac:dyDescent="0.3">
      <c r="A15" s="35" t="s">
        <v>127</v>
      </c>
    </row>
    <row r="16" spans="1:2" x14ac:dyDescent="0.3">
      <c r="A16" t="s">
        <v>126</v>
      </c>
    </row>
    <row r="17" spans="1:8" x14ac:dyDescent="0.3">
      <c r="A17" t="s">
        <v>42</v>
      </c>
    </row>
    <row r="20" spans="1:8" ht="18" x14ac:dyDescent="0.35">
      <c r="A20" s="10" t="s">
        <v>43</v>
      </c>
    </row>
    <row r="23" spans="1:8" x14ac:dyDescent="0.3">
      <c r="B23" s="11" t="s">
        <v>46</v>
      </c>
      <c r="C23" s="12"/>
      <c r="D23" s="13" t="s">
        <v>47</v>
      </c>
      <c r="E23" s="14" t="s">
        <v>48</v>
      </c>
    </row>
    <row r="25" spans="1:8" x14ac:dyDescent="0.3">
      <c r="B25" s="15" t="s">
        <v>49</v>
      </c>
    </row>
    <row r="26" spans="1:8" x14ac:dyDescent="0.3">
      <c r="B26" t="s">
        <v>50</v>
      </c>
      <c r="C26" t="s">
        <v>51</v>
      </c>
      <c r="D26" s="16">
        <v>23300</v>
      </c>
      <c r="E26" s="16">
        <v>23300</v>
      </c>
    </row>
    <row r="27" spans="1:8" x14ac:dyDescent="0.3">
      <c r="B27" s="42" t="s">
        <v>52</v>
      </c>
      <c r="C27" s="42" t="s">
        <v>53</v>
      </c>
      <c r="D27" s="43">
        <v>37500</v>
      </c>
      <c r="E27" s="43">
        <v>37500</v>
      </c>
      <c r="F27" s="44" t="s">
        <v>144</v>
      </c>
    </row>
    <row r="28" spans="1:8" x14ac:dyDescent="0.3">
      <c r="C28" t="s">
        <v>54</v>
      </c>
      <c r="D28" s="16">
        <v>22400</v>
      </c>
      <c r="E28" s="16">
        <v>22400</v>
      </c>
    </row>
    <row r="29" spans="1:8" x14ac:dyDescent="0.3">
      <c r="B29" t="s">
        <v>55</v>
      </c>
      <c r="C29" t="s">
        <v>56</v>
      </c>
      <c r="D29" s="16">
        <v>23600</v>
      </c>
      <c r="E29" s="16">
        <v>23600</v>
      </c>
      <c r="H29" s="16"/>
    </row>
    <row r="30" spans="1:8" x14ac:dyDescent="0.3">
      <c r="C30" t="s">
        <v>57</v>
      </c>
      <c r="D30" s="16">
        <v>17100</v>
      </c>
      <c r="E30" s="16">
        <v>17100</v>
      </c>
    </row>
    <row r="31" spans="1:8" x14ac:dyDescent="0.3">
      <c r="C31" t="s">
        <v>58</v>
      </c>
      <c r="D31" s="16">
        <v>14150</v>
      </c>
      <c r="E31" s="16">
        <v>14150</v>
      </c>
    </row>
    <row r="32" spans="1:8" x14ac:dyDescent="0.3">
      <c r="C32" t="s">
        <v>59</v>
      </c>
      <c r="D32" s="16">
        <v>14900</v>
      </c>
      <c r="E32" s="16">
        <v>14900</v>
      </c>
    </row>
    <row r="33" spans="2:8" x14ac:dyDescent="0.3">
      <c r="C33" t="s">
        <v>60</v>
      </c>
      <c r="D33" s="16">
        <v>5500</v>
      </c>
      <c r="E33" s="16">
        <v>5500</v>
      </c>
    </row>
    <row r="34" spans="2:8" x14ac:dyDescent="0.3">
      <c r="C34" t="s">
        <v>61</v>
      </c>
      <c r="D34" s="16">
        <v>16400</v>
      </c>
      <c r="E34" s="16">
        <v>16400</v>
      </c>
    </row>
    <row r="35" spans="2:8" x14ac:dyDescent="0.3">
      <c r="B35" t="s">
        <v>62</v>
      </c>
      <c r="C35" t="s">
        <v>63</v>
      </c>
      <c r="D35" s="16">
        <v>32800</v>
      </c>
      <c r="E35" s="16">
        <v>32800</v>
      </c>
    </row>
    <row r="36" spans="2:8" x14ac:dyDescent="0.3">
      <c r="C36" t="s">
        <v>64</v>
      </c>
      <c r="D36" s="16">
        <v>23350</v>
      </c>
      <c r="E36" s="16">
        <v>23350</v>
      </c>
    </row>
    <row r="37" spans="2:8" x14ac:dyDescent="0.3">
      <c r="B37" t="s">
        <v>65</v>
      </c>
      <c r="C37" t="s">
        <v>66</v>
      </c>
      <c r="D37" s="16">
        <v>14400</v>
      </c>
      <c r="E37" s="16">
        <v>14400</v>
      </c>
      <c r="H37" s="16"/>
    </row>
    <row r="38" spans="2:8" x14ac:dyDescent="0.3">
      <c r="C38" t="s">
        <v>67</v>
      </c>
      <c r="D38" s="16">
        <v>12100</v>
      </c>
      <c r="E38" s="16">
        <v>12100</v>
      </c>
    </row>
    <row r="39" spans="2:8" x14ac:dyDescent="0.3">
      <c r="C39" t="s">
        <v>68</v>
      </c>
      <c r="D39" s="16">
        <v>8500</v>
      </c>
      <c r="E39" s="16">
        <v>8500</v>
      </c>
    </row>
    <row r="40" spans="2:8" x14ac:dyDescent="0.3">
      <c r="C40" t="s">
        <v>69</v>
      </c>
      <c r="D40" s="16">
        <v>17000</v>
      </c>
      <c r="E40" s="16">
        <v>17000</v>
      </c>
    </row>
    <row r="41" spans="2:8" x14ac:dyDescent="0.3">
      <c r="C41" t="s">
        <v>70</v>
      </c>
      <c r="D41" s="16">
        <v>18500</v>
      </c>
      <c r="E41" s="16">
        <v>18500</v>
      </c>
      <c r="G41" s="16"/>
    </row>
    <row r="42" spans="2:8" x14ac:dyDescent="0.3">
      <c r="B42" t="s">
        <v>71</v>
      </c>
      <c r="C42" t="s">
        <v>72</v>
      </c>
      <c r="D42" s="16">
        <v>16500</v>
      </c>
      <c r="E42" s="16">
        <v>16500</v>
      </c>
      <c r="G42" s="16"/>
    </row>
    <row r="43" spans="2:8" x14ac:dyDescent="0.3">
      <c r="C43" t="s">
        <v>73</v>
      </c>
      <c r="D43" s="16">
        <v>18000</v>
      </c>
      <c r="E43" s="16">
        <v>18000</v>
      </c>
    </row>
    <row r="44" spans="2:8" x14ac:dyDescent="0.3">
      <c r="B44" t="s">
        <v>74</v>
      </c>
      <c r="C44" t="s">
        <v>53</v>
      </c>
      <c r="D44" s="16">
        <v>21300</v>
      </c>
      <c r="E44" s="16">
        <v>21300</v>
      </c>
    </row>
    <row r="45" spans="2:8" x14ac:dyDescent="0.3">
      <c r="C45" t="s">
        <v>75</v>
      </c>
      <c r="D45" s="16">
        <v>12300</v>
      </c>
      <c r="E45" s="16">
        <v>12300</v>
      </c>
    </row>
    <row r="46" spans="2:8" x14ac:dyDescent="0.3">
      <c r="B46" t="s">
        <v>76</v>
      </c>
      <c r="C46" t="s">
        <v>77</v>
      </c>
      <c r="D46" s="16">
        <v>12620</v>
      </c>
      <c r="E46" s="16">
        <v>12620</v>
      </c>
    </row>
    <row r="47" spans="2:8" x14ac:dyDescent="0.3">
      <c r="B47" t="s">
        <v>78</v>
      </c>
      <c r="C47" t="s">
        <v>79</v>
      </c>
      <c r="D47" s="16">
        <v>1500</v>
      </c>
      <c r="E47" s="16">
        <v>1500</v>
      </c>
    </row>
    <row r="48" spans="2:8" x14ac:dyDescent="0.3">
      <c r="B48" t="s">
        <v>80</v>
      </c>
      <c r="C48" t="s">
        <v>81</v>
      </c>
      <c r="D48" s="16">
        <v>3150</v>
      </c>
      <c r="E48" s="16">
        <v>3150</v>
      </c>
    </row>
    <row r="49" spans="2:5" x14ac:dyDescent="0.3">
      <c r="B49" t="s">
        <v>82</v>
      </c>
      <c r="C49" t="s">
        <v>83</v>
      </c>
      <c r="D49" s="16">
        <v>11800</v>
      </c>
      <c r="E49" s="16">
        <v>11800</v>
      </c>
    </row>
    <row r="50" spans="2:5" x14ac:dyDescent="0.3">
      <c r="B50" t="s">
        <v>84</v>
      </c>
      <c r="C50" t="s">
        <v>85</v>
      </c>
      <c r="D50" s="16">
        <v>7750</v>
      </c>
      <c r="E50" s="16">
        <v>7750</v>
      </c>
    </row>
    <row r="51" spans="2:5" x14ac:dyDescent="0.3">
      <c r="B51" t="s">
        <v>86</v>
      </c>
      <c r="D51" s="16">
        <v>15063</v>
      </c>
      <c r="E51" s="16">
        <v>15063</v>
      </c>
    </row>
    <row r="52" spans="2:5" x14ac:dyDescent="0.3">
      <c r="B52" t="s">
        <v>87</v>
      </c>
      <c r="C52" t="s">
        <v>88</v>
      </c>
      <c r="D52" s="16">
        <v>125472</v>
      </c>
      <c r="E52" s="16">
        <v>125472</v>
      </c>
    </row>
    <row r="53" spans="2:5" x14ac:dyDescent="0.3">
      <c r="B53" t="s">
        <v>89</v>
      </c>
      <c r="D53" s="16">
        <v>3000</v>
      </c>
      <c r="E53" s="16">
        <v>3000</v>
      </c>
    </row>
    <row r="54" spans="2:5" x14ac:dyDescent="0.3">
      <c r="B54" s="42" t="s">
        <v>124</v>
      </c>
      <c r="C54" s="42"/>
      <c r="D54" s="43">
        <v>14640.72</v>
      </c>
      <c r="E54" s="43">
        <v>14640.72</v>
      </c>
    </row>
    <row r="55" spans="2:5" x14ac:dyDescent="0.3">
      <c r="B55" s="42" t="s">
        <v>125</v>
      </c>
      <c r="C55" s="42"/>
      <c r="D55" s="43">
        <v>84000</v>
      </c>
      <c r="E55" s="43">
        <v>84000</v>
      </c>
    </row>
    <row r="56" spans="2:5" x14ac:dyDescent="0.3">
      <c r="C56" s="17" t="s">
        <v>90</v>
      </c>
      <c r="D56" s="18">
        <f>SUM(D26:D55)</f>
        <v>648595.72</v>
      </c>
      <c r="E56" s="19">
        <f>SUM(E26:E55)</f>
        <v>648595.72</v>
      </c>
    </row>
    <row r="57" spans="2:5" x14ac:dyDescent="0.3">
      <c r="B57" s="15" t="s">
        <v>91</v>
      </c>
      <c r="D57" s="16"/>
      <c r="E57" s="16"/>
    </row>
    <row r="58" spans="2:5" x14ac:dyDescent="0.3">
      <c r="B58" t="s">
        <v>92</v>
      </c>
      <c r="D58" s="16"/>
      <c r="E58" s="16"/>
    </row>
    <row r="59" spans="2:5" x14ac:dyDescent="0.3">
      <c r="C59" t="s">
        <v>93</v>
      </c>
      <c r="D59" s="16">
        <v>29000</v>
      </c>
      <c r="E59" s="16"/>
    </row>
    <row r="60" spans="2:5" x14ac:dyDescent="0.3">
      <c r="C60" t="s">
        <v>94</v>
      </c>
      <c r="D60" s="16">
        <v>30000</v>
      </c>
      <c r="E60" s="16"/>
    </row>
    <row r="61" spans="2:5" x14ac:dyDescent="0.3">
      <c r="C61" t="s">
        <v>95</v>
      </c>
      <c r="D61" s="16">
        <v>9500</v>
      </c>
      <c r="E61" s="16"/>
    </row>
    <row r="62" spans="2:5" x14ac:dyDescent="0.3">
      <c r="C62" s="31" t="s">
        <v>96</v>
      </c>
      <c r="D62" s="32">
        <v>2000</v>
      </c>
      <c r="E62" s="16"/>
    </row>
    <row r="63" spans="2:5" x14ac:dyDescent="0.3">
      <c r="B63" t="s">
        <v>97</v>
      </c>
      <c r="C63" s="20" t="s">
        <v>98</v>
      </c>
      <c r="D63" s="16">
        <v>30000</v>
      </c>
      <c r="E63" s="16"/>
    </row>
    <row r="64" spans="2:5" x14ac:dyDescent="0.3">
      <c r="C64" t="s">
        <v>99</v>
      </c>
      <c r="D64" s="16">
        <v>7500</v>
      </c>
      <c r="E64" s="16"/>
    </row>
    <row r="65" spans="3:5" x14ac:dyDescent="0.3">
      <c r="D65" s="16"/>
      <c r="E65" s="16"/>
    </row>
    <row r="66" spans="3:5" x14ac:dyDescent="0.3">
      <c r="C66" s="21" t="s">
        <v>100</v>
      </c>
      <c r="D66" s="22">
        <f>SUM(D59:D64)</f>
        <v>108000</v>
      </c>
      <c r="E66" s="16"/>
    </row>
    <row r="67" spans="3:5" x14ac:dyDescent="0.3">
      <c r="D67" s="16"/>
      <c r="E67" s="16"/>
    </row>
    <row r="68" spans="3:5" x14ac:dyDescent="0.3">
      <c r="C68" t="s">
        <v>101</v>
      </c>
      <c r="D68" s="16"/>
      <c r="E68" s="16">
        <v>5000</v>
      </c>
    </row>
    <row r="69" spans="3:5" x14ac:dyDescent="0.3">
      <c r="C69" t="s">
        <v>102</v>
      </c>
      <c r="D69" s="16"/>
      <c r="E69" s="16">
        <v>6000</v>
      </c>
    </row>
    <row r="70" spans="3:5" x14ac:dyDescent="0.3">
      <c r="C70" t="s">
        <v>103</v>
      </c>
      <c r="D70" s="16"/>
      <c r="E70" s="16">
        <v>28650</v>
      </c>
    </row>
    <row r="71" spans="3:5" x14ac:dyDescent="0.3">
      <c r="C71" t="s">
        <v>104</v>
      </c>
      <c r="D71" s="16"/>
      <c r="E71" s="16">
        <v>1500</v>
      </c>
    </row>
    <row r="72" spans="3:5" x14ac:dyDescent="0.3">
      <c r="C72" t="s">
        <v>105</v>
      </c>
      <c r="D72" s="16"/>
      <c r="E72" s="16">
        <v>10200</v>
      </c>
    </row>
    <row r="73" spans="3:5" x14ac:dyDescent="0.3">
      <c r="C73" t="s">
        <v>106</v>
      </c>
      <c r="D73" s="16"/>
      <c r="E73" s="16"/>
    </row>
    <row r="74" spans="3:5" x14ac:dyDescent="0.3">
      <c r="C74" t="s">
        <v>107</v>
      </c>
      <c r="D74" s="16"/>
      <c r="E74" s="16">
        <v>7000</v>
      </c>
    </row>
    <row r="75" spans="3:5" x14ac:dyDescent="0.3">
      <c r="C75" t="s">
        <v>108</v>
      </c>
      <c r="D75" s="16"/>
      <c r="E75" s="16">
        <v>5000</v>
      </c>
    </row>
    <row r="76" spans="3:5" x14ac:dyDescent="0.3">
      <c r="C76" t="s">
        <v>109</v>
      </c>
      <c r="D76" s="16"/>
      <c r="E76" s="16">
        <v>3000</v>
      </c>
    </row>
    <row r="77" spans="3:5" x14ac:dyDescent="0.3">
      <c r="C77" t="s">
        <v>110</v>
      </c>
      <c r="D77" s="16"/>
      <c r="E77" s="16">
        <v>2400</v>
      </c>
    </row>
    <row r="78" spans="3:5" x14ac:dyDescent="0.3">
      <c r="C78" t="s">
        <v>111</v>
      </c>
      <c r="D78" s="16"/>
      <c r="E78" s="16">
        <v>1200</v>
      </c>
    </row>
    <row r="79" spans="3:5" x14ac:dyDescent="0.3">
      <c r="C79" t="s">
        <v>112</v>
      </c>
      <c r="D79" s="16"/>
      <c r="E79" s="16">
        <v>10000</v>
      </c>
    </row>
    <row r="80" spans="3:5" x14ac:dyDescent="0.3">
      <c r="C80" t="s">
        <v>113</v>
      </c>
      <c r="D80" s="16"/>
      <c r="E80" s="16">
        <v>28050</v>
      </c>
    </row>
    <row r="81" spans="2:5" x14ac:dyDescent="0.3">
      <c r="C81" s="17" t="s">
        <v>114</v>
      </c>
      <c r="D81" s="18"/>
      <c r="E81" s="19">
        <f>SUM(E68:E80)</f>
        <v>108000</v>
      </c>
    </row>
    <row r="82" spans="2:5" x14ac:dyDescent="0.3">
      <c r="D82" s="16"/>
      <c r="E82" s="16"/>
    </row>
    <row r="83" spans="2:5" x14ac:dyDescent="0.3">
      <c r="B83" s="23" t="s">
        <v>115</v>
      </c>
      <c r="C83" s="23" t="s">
        <v>116</v>
      </c>
      <c r="D83" s="24">
        <v>13213.85</v>
      </c>
      <c r="E83" s="25">
        <v>13213.85</v>
      </c>
    </row>
    <row r="84" spans="2:5" x14ac:dyDescent="0.3">
      <c r="D84" s="16">
        <v>10500</v>
      </c>
      <c r="E84" s="16"/>
    </row>
    <row r="85" spans="2:5" x14ac:dyDescent="0.3">
      <c r="B85" s="26" t="s">
        <v>117</v>
      </c>
      <c r="C85" s="27" t="s">
        <v>118</v>
      </c>
      <c r="D85" s="28"/>
      <c r="E85" s="29">
        <v>769809.57</v>
      </c>
    </row>
    <row r="86" spans="2:5" x14ac:dyDescent="0.3">
      <c r="D86" s="16"/>
      <c r="E86" s="16"/>
    </row>
    <row r="87" spans="2:5" x14ac:dyDescent="0.3">
      <c r="B87" s="42" t="s">
        <v>145</v>
      </c>
      <c r="C87" s="42"/>
      <c r="D87" s="16"/>
      <c r="E87" s="16"/>
    </row>
    <row r="88" spans="2:5" x14ac:dyDescent="0.3">
      <c r="B88" s="42" t="s">
        <v>146</v>
      </c>
      <c r="C88" s="42"/>
      <c r="D88" s="16"/>
      <c r="E88" s="16"/>
    </row>
    <row r="89" spans="2:5" x14ac:dyDescent="0.3">
      <c r="B89" s="42"/>
      <c r="C89" s="42"/>
      <c r="D89" s="16"/>
      <c r="E89" s="16"/>
    </row>
    <row r="90" spans="2:5" x14ac:dyDescent="0.3">
      <c r="B90" t="s">
        <v>119</v>
      </c>
      <c r="D90" s="16"/>
      <c r="E90" s="16"/>
    </row>
    <row r="91" spans="2:5" x14ac:dyDescent="0.3">
      <c r="D91" s="16"/>
      <c r="E91" s="16"/>
    </row>
    <row r="92" spans="2:5" x14ac:dyDescent="0.3">
      <c r="B92" t="s">
        <v>120</v>
      </c>
      <c r="D92" s="16"/>
      <c r="E92" s="16"/>
    </row>
    <row r="93" spans="2:5" x14ac:dyDescent="0.3">
      <c r="C93" t="s">
        <v>129</v>
      </c>
      <c r="D93" s="16"/>
      <c r="E93" s="16"/>
    </row>
    <row r="94" spans="2:5" x14ac:dyDescent="0.3">
      <c r="C94" t="s">
        <v>130</v>
      </c>
      <c r="D94" s="16"/>
      <c r="E94" s="16"/>
    </row>
    <row r="95" spans="2:5" x14ac:dyDescent="0.3">
      <c r="D95" s="16"/>
      <c r="E95" s="16"/>
    </row>
    <row r="96" spans="2:5" x14ac:dyDescent="0.3">
      <c r="D96" s="16"/>
      <c r="E96" s="16"/>
    </row>
    <row r="97" spans="2:5" x14ac:dyDescent="0.3">
      <c r="B97" t="s">
        <v>121</v>
      </c>
      <c r="D97" s="16"/>
      <c r="E97" s="16"/>
    </row>
    <row r="98" spans="2:5" x14ac:dyDescent="0.3">
      <c r="C98" t="s">
        <v>132</v>
      </c>
      <c r="D98" s="16">
        <v>10500</v>
      </c>
      <c r="E98" s="16"/>
    </row>
    <row r="99" spans="2:5" x14ac:dyDescent="0.3">
      <c r="C99" t="s">
        <v>133</v>
      </c>
      <c r="D99" s="16">
        <v>10500</v>
      </c>
      <c r="E99" s="16"/>
    </row>
    <row r="100" spans="2:5" x14ac:dyDescent="0.3">
      <c r="C100" t="s">
        <v>134</v>
      </c>
      <c r="D100" s="16">
        <v>6000</v>
      </c>
      <c r="E100" s="16"/>
    </row>
    <row r="101" spans="2:5" x14ac:dyDescent="0.3">
      <c r="C101" s="42" t="s">
        <v>135</v>
      </c>
      <c r="D101" s="43">
        <v>5000</v>
      </c>
      <c r="E101" s="16"/>
    </row>
    <row r="102" spans="2:5" x14ac:dyDescent="0.3">
      <c r="C102" s="42" t="s">
        <v>136</v>
      </c>
      <c r="D102" s="43">
        <v>5000</v>
      </c>
      <c r="E102" s="16"/>
    </row>
    <row r="103" spans="2:5" x14ac:dyDescent="0.3">
      <c r="C103" s="42" t="s">
        <v>137</v>
      </c>
      <c r="D103" s="43">
        <v>4000</v>
      </c>
      <c r="E103" s="16"/>
    </row>
    <row r="104" spans="2:5" x14ac:dyDescent="0.3">
      <c r="C104" s="42" t="s">
        <v>138</v>
      </c>
      <c r="D104" s="43">
        <v>3000</v>
      </c>
      <c r="E104" s="16"/>
    </row>
    <row r="105" spans="2:5" x14ac:dyDescent="0.3">
      <c r="C105" s="42" t="s">
        <v>139</v>
      </c>
      <c r="D105" s="43">
        <v>2000</v>
      </c>
      <c r="E105" s="16"/>
    </row>
    <row r="106" spans="2:5" x14ac:dyDescent="0.3">
      <c r="C106" t="s">
        <v>131</v>
      </c>
      <c r="D106" s="16">
        <v>24500</v>
      </c>
      <c r="E106" s="16"/>
    </row>
    <row r="107" spans="2:5" x14ac:dyDescent="0.3">
      <c r="D107" s="16"/>
      <c r="E107" s="16"/>
    </row>
    <row r="108" spans="2:5" x14ac:dyDescent="0.3">
      <c r="D108" s="16"/>
      <c r="E108" s="16"/>
    </row>
    <row r="109" spans="2:5" x14ac:dyDescent="0.3">
      <c r="B109" t="s">
        <v>122</v>
      </c>
      <c r="D109" s="16"/>
      <c r="E109" s="16"/>
    </row>
    <row r="110" spans="2:5" x14ac:dyDescent="0.3">
      <c r="C110" s="42" t="s">
        <v>140</v>
      </c>
      <c r="D110" s="43">
        <v>6500</v>
      </c>
      <c r="E110" s="16"/>
    </row>
    <row r="111" spans="2:5" x14ac:dyDescent="0.3">
      <c r="C111" s="42" t="s">
        <v>141</v>
      </c>
      <c r="D111" s="43">
        <v>6500</v>
      </c>
      <c r="E111" s="16"/>
    </row>
    <row r="112" spans="2:5" x14ac:dyDescent="0.3">
      <c r="C112" s="42" t="s">
        <v>142</v>
      </c>
      <c r="D112" s="43">
        <v>4000</v>
      </c>
      <c r="E112" s="16"/>
    </row>
    <row r="113" spans="2:5" x14ac:dyDescent="0.3">
      <c r="C113" s="42" t="s">
        <v>143</v>
      </c>
      <c r="D113" s="43">
        <v>3000</v>
      </c>
      <c r="E113" s="16"/>
    </row>
    <row r="114" spans="2:5" x14ac:dyDescent="0.3">
      <c r="C114" t="s">
        <v>131</v>
      </c>
      <c r="D114" s="16">
        <v>14500</v>
      </c>
      <c r="E114" s="16"/>
    </row>
    <row r="115" spans="2:5" x14ac:dyDescent="0.3">
      <c r="D115" s="16"/>
      <c r="E115" s="16"/>
    </row>
    <row r="116" spans="2:5" x14ac:dyDescent="0.3">
      <c r="B116" s="30" t="s">
        <v>123</v>
      </c>
      <c r="D116" s="16"/>
      <c r="E116" s="16"/>
    </row>
    <row r="117" spans="2:5" x14ac:dyDescent="0.3">
      <c r="D117" s="16"/>
      <c r="E117" s="16"/>
    </row>
    <row r="118" spans="2:5" x14ac:dyDescent="0.3">
      <c r="D118" s="16"/>
      <c r="E118" s="16"/>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Plan prihoda i rashoda</vt:lpstr>
      <vt:lpstr>Plan zaduživanja i otplata</vt:lpstr>
      <vt:lpstr>Obrazloženje financijskog plana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Zvjezdana</dc:creator>
  <cp:lastModifiedBy>Hrvatski badmintonski savez OIB 15918238976</cp:lastModifiedBy>
  <cp:lastPrinted>2021-12-10T10:22:20Z</cp:lastPrinted>
  <dcterms:created xsi:type="dcterms:W3CDTF">2021-12-10T10:08:08Z</dcterms:created>
  <dcterms:modified xsi:type="dcterms:W3CDTF">2022-03-17T14:42:11Z</dcterms:modified>
</cp:coreProperties>
</file>